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<sst xmlns="http://schemas.openxmlformats.org/spreadsheetml/2006/main" count="244" uniqueCount="132">
  <si>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</si>
  <si>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</si>
  <si>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</si>
  <si>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</si>
  <si>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</si>
  <si>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</si>
  <si>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</si>
  <si>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</si>
  <si>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</si>
  <si>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</si>
  <si>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</si>
  <si>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</si>
  <si>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</si>
  <si>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</si>
  <si>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</si>
  <si>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</si>
  <si>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</si>
  <si>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</si>
  <si>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</si>
  <si>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</si>
  <si>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</si>
  <si>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</si>
  <si>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</si>
  <si>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</si>
  <si>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</si>
  <si>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</si>
  <si>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</si>
  <si>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</si>
  <si>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</si>
  <si>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</si>
  <si>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</si>
  <si>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</si>
  <si>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</si>
  <si>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</si>
  <si>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</si>
  <si>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</si>
  <si>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</si>
  <si>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</si>
  <si>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</si>
  <si>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</si>
  <si>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</si>
  <si>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</si>
  <si>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</si>
  <si>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</si>
  <si>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</si>
  <si>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</si>
  <si>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</si>
  <si>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</si>
  <si>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</si>
  <si>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</si>
  <si>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</si>
  <si>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</si>
  <si>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</si>
  <si>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</si>
  <si>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</si>
  <si>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</si>
  <si>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</si>
  <si>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</si>
  <si>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</si>
  <si>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</si>
  <si>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</si>
  <si>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73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</si>
  <si>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</si>
  <si>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</si>
  <si>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</si>
  <si>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</si>
  <si>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</si>
  <si>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</si>
  <si>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</si>
  <si>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</si>
  <si>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</si>
  <si>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</si>
  <si>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</si>
  <si>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</si>
  <si>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</si>
  <si>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</si>
  <si>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</si>
  <si>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</si>
  <si>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</si>
  <si>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</si>
  <si>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</si>
  <si>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</si>
  <si>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</si>
  <si>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</si>
  <si>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</si>
  <si>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</si>
  <si>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</si>
  <si>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</si>
  <si>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</si>
  <si>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</si>
  <si>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</si>
  <si>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</si>
  <si>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Никитина 73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</si>
  <si>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</si>
  <si>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</si>
  <si>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</si>
  <si>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</si>
  <si>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</si>
  <si>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</si>
  <si>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</si>
  <si>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</si>
  <si>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</si>
  <si>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</si>
  <si>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</si>
  <si>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</si>
  <si>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</si>
  <si>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</si>
  <si>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</si>
  <si>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</si>
  <si>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</si>
  <si>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</si>
  <si>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</si>
  <si>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</si>
  <si>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</si>
  <si>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</si>
  <si>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</si>
  <si>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</si>
  <si>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</si>
  <si>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</si>
  <si>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</si>
  <si>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</si>
  <si>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</si>
  <si>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</si>
  <si>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</si>
  <si>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</si>
  <si>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</si>
  <si>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</si>
  <si>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Ремонт бетоной кровли</t>
  </si>
  <si>
    <t>Устройство наружной теплоизоляции стен плитами из полистирола с герметизацией стыков и окраской поверхности с автовышки</t>
  </si>
  <si>
    <t>Утепление чердачного перекрытия минераловат. плитами в 1 слой насухо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</si>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</sst>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B18" sqref="B18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2650.6*12*4.07</f>
        <v>129455.304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2650.6*12*1.55</f>
        <v>49301.159999999996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2650.6*12*0.12</f>
        <v>3816.8639999999996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2650.6*12*1.1</f>
        <v>34987.92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2650.6*12*0.73</f>
        <v>23219.255999999998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2650.6*12*0.57</f>
        <v>18130.103999999996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132954.096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2650.6*12*0.9</f>
        <v>28626.48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2650.6*12*1.79</f>
        <v>56934.888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2650.6*12*0.44</f>
        <v>13995.168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2650.6*12*0.09</f>
        <v>2862.6479999999997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2650.6*12*0.9</f>
        <v>28626.48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2650.6*12*0.06</f>
        <v>1908.4319999999998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152992.632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2650.6*12*0.62</f>
        <v>19720.463999999996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2650.6*12*4.19</f>
        <v>133272.168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415402.032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0" zoomScaleNormal="70" zoomScalePageLayoutView="0" workbookViewId="0" topLeftCell="A1">
      <selection activeCell="G18" sqref="G18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2650.6</v>
      </c>
      <c r="C8" s="23">
        <v>12</v>
      </c>
      <c r="D8" s="24" t="s">
        <v>73</v>
      </c>
      <c r="E8" s="25">
        <v>4.07</v>
      </c>
      <c r="F8" s="26">
        <f>B8*C8*E8</f>
        <v>129455.304</v>
      </c>
    </row>
    <row r="9" spans="1:6" s="28" customFormat="1" ht="18" customHeight="1">
      <c r="A9" s="45" t="s">
        <v>74</v>
      </c>
      <c r="B9" s="30">
        <f>B8</f>
        <v>2650.6</v>
      </c>
      <c r="C9" s="42" t="s">
        <v>7</v>
      </c>
      <c r="D9" s="31" t="s">
        <v>7</v>
      </c>
      <c r="E9" s="32">
        <v>1.55</v>
      </c>
      <c r="F9" s="33">
        <f>B9*12*E9</f>
        <v>49301.159999999996</v>
      </c>
    </row>
    <row r="10" spans="1:6" s="28" customFormat="1" ht="18.75" customHeight="1">
      <c r="A10" s="45" t="s">
        <v>75</v>
      </c>
      <c r="B10" s="30">
        <f>B8</f>
        <v>2650.6</v>
      </c>
      <c r="C10" s="42" t="s">
        <v>7</v>
      </c>
      <c r="D10" s="31" t="s">
        <v>7</v>
      </c>
      <c r="E10" s="32">
        <v>0.12</v>
      </c>
      <c r="F10" s="33">
        <f>B10*12*E10</f>
        <v>3816.8639999999996</v>
      </c>
    </row>
    <row r="11" spans="1:6" s="28" customFormat="1" ht="57" customHeight="1">
      <c r="A11" s="45" t="s">
        <v>76</v>
      </c>
      <c r="B11" s="30">
        <f>B8</f>
        <v>2650.6</v>
      </c>
      <c r="C11" s="42" t="s">
        <v>7</v>
      </c>
      <c r="D11" s="31" t="s">
        <v>7</v>
      </c>
      <c r="E11" s="32">
        <v>1.1</v>
      </c>
      <c r="F11" s="33">
        <f>B11*12*E11</f>
        <v>34987.92</v>
      </c>
    </row>
    <row r="12" spans="1:6" s="28" customFormat="1" ht="45.75" customHeight="1">
      <c r="A12" s="45" t="s">
        <v>77</v>
      </c>
      <c r="B12" s="30">
        <f>B8</f>
        <v>2650.6</v>
      </c>
      <c r="C12" s="42" t="s">
        <v>7</v>
      </c>
      <c r="D12" s="31" t="s">
        <v>7</v>
      </c>
      <c r="E12" s="32">
        <v>0.73</v>
      </c>
      <c r="F12" s="33">
        <f>B12*12*E12</f>
        <v>23219.255999999998</v>
      </c>
    </row>
    <row r="13" spans="1:6" s="28" customFormat="1" ht="46.5" customHeight="1">
      <c r="A13" s="45" t="s">
        <v>78</v>
      </c>
      <c r="B13" s="30">
        <f>B8</f>
        <v>2650.6</v>
      </c>
      <c r="C13" s="42" t="s">
        <v>7</v>
      </c>
      <c r="D13" s="31" t="s">
        <v>7</v>
      </c>
      <c r="E13" s="32">
        <v>0.57</v>
      </c>
      <c r="F13" s="33">
        <f>B13*12*E13</f>
        <v>18130.103999999996</v>
      </c>
    </row>
    <row r="14" spans="1:6" s="27" customFormat="1" ht="32.25" customHeight="1">
      <c r="A14" s="22" t="s">
        <v>79</v>
      </c>
      <c r="B14" s="23">
        <f>B8</f>
        <v>2650.6</v>
      </c>
      <c r="C14" s="23">
        <v>12</v>
      </c>
      <c r="D14" s="24" t="s">
        <v>73</v>
      </c>
      <c r="E14" s="25">
        <f>E15+E16+E27+E28+E31+E52</f>
        <v>10.659460593827815</v>
      </c>
      <c r="F14" s="26">
        <f>F15+F16+F27+F28+F31+F52</f>
        <v>332050.011</v>
      </c>
    </row>
    <row r="15" spans="1:6" s="29" customFormat="1" ht="19.5" customHeight="1" outlineLevel="1">
      <c r="A15" s="45" t="s">
        <v>80</v>
      </c>
      <c r="B15" s="30">
        <f>B8</f>
        <v>2650.6</v>
      </c>
      <c r="C15" s="30">
        <v>12</v>
      </c>
      <c r="D15" s="31" t="s">
        <v>7</v>
      </c>
      <c r="E15" s="65">
        <v>1.55</v>
      </c>
      <c r="F15" s="33">
        <f>B15*C15*E15</f>
        <v>49301.159999999996</v>
      </c>
    </row>
    <row r="16" spans="1:6" s="29" customFormat="1" ht="46.5" customHeight="1" outlineLevel="1">
      <c r="A16" s="45" t="s">
        <v>81</v>
      </c>
      <c r="B16" s="30">
        <f>B8</f>
        <v>2650.6</v>
      </c>
      <c r="C16" s="30" t="s">
        <v>7</v>
      </c>
      <c r="D16" s="31" t="s">
        <v>7</v>
      </c>
      <c r="E16" s="65">
        <f>F16/B16/12</f>
        <v>3.104461882844136</v>
      </c>
      <c r="F16" s="33">
        <f>SUM(F17:F26)</f>
        <v>98744.24</v>
      </c>
    </row>
    <row r="17" spans="1:6" s="29" customFormat="1" ht="19.5" customHeight="1" outlineLevel="2">
      <c r="A17" s="43" t="s">
        <v>93</v>
      </c>
      <c r="B17" s="30">
        <v>1078</v>
      </c>
      <c r="C17" s="30">
        <v>87</v>
      </c>
      <c r="D17" s="31" t="s">
        <v>73</v>
      </c>
      <c r="E17" s="32">
        <v>0.32</v>
      </c>
      <c r="F17" s="33">
        <f>B17*C17*E17</f>
        <v>30011.52</v>
      </c>
    </row>
    <row r="18" spans="1:6" s="29" customFormat="1" ht="18" customHeight="1" outlineLevel="2">
      <c r="A18" s="43" t="s">
        <v>94</v>
      </c>
      <c r="B18" s="30">
        <v>1006</v>
      </c>
      <c r="C18" s="30">
        <v>126</v>
      </c>
      <c r="D18" s="31" t="s">
        <v>73</v>
      </c>
      <c r="E18" s="32">
        <v>0.12</v>
      </c>
      <c r="F18" s="33">
        <f aca="true" t="shared" si="0" ref="F18:F26">B18*C18*E18</f>
        <v>15210.72</v>
      </c>
    </row>
    <row r="19" spans="1:6" s="29" customFormat="1" ht="18" customHeight="1" outlineLevel="2">
      <c r="A19" s="43" t="s">
        <v>95</v>
      </c>
      <c r="B19" s="30">
        <v>1006</v>
      </c>
      <c r="C19" s="30">
        <v>3</v>
      </c>
      <c r="D19" s="31" t="s">
        <v>73</v>
      </c>
      <c r="E19" s="32">
        <v>1.6</v>
      </c>
      <c r="F19" s="33">
        <f t="shared" si="0"/>
        <v>4828.8</v>
      </c>
    </row>
    <row r="20" spans="1:6" s="29" customFormat="1" ht="16.5" customHeight="1" outlineLevel="2">
      <c r="A20" s="43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3" t="s">
        <v>97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3" t="s">
        <v>98</v>
      </c>
      <c r="B22" s="30">
        <f>B17*0.8</f>
        <v>862.4000000000001</v>
      </c>
      <c r="C22" s="30">
        <v>65</v>
      </c>
      <c r="D22" s="31" t="s">
        <v>73</v>
      </c>
      <c r="E22" s="32">
        <v>0.5</v>
      </c>
      <c r="F22" s="33">
        <f t="shared" si="0"/>
        <v>28028.000000000004</v>
      </c>
    </row>
    <row r="23" spans="1:6" s="29" customFormat="1" ht="15.75" customHeight="1" outlineLevel="2">
      <c r="A23" s="43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3" t="s">
        <v>100</v>
      </c>
      <c r="B24" s="30">
        <f>B17*0.1</f>
        <v>107.80000000000001</v>
      </c>
      <c r="C24" s="30">
        <v>35</v>
      </c>
      <c r="D24" s="31" t="s">
        <v>73</v>
      </c>
      <c r="E24" s="32">
        <v>3</v>
      </c>
      <c r="F24" s="33">
        <f t="shared" si="0"/>
        <v>11319.000000000002</v>
      </c>
    </row>
    <row r="25" spans="1:6" s="29" customFormat="1" ht="29.25" customHeight="1" outlineLevel="2">
      <c r="A25" s="43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3" t="s">
        <v>102</v>
      </c>
      <c r="B26" s="30">
        <f>B17*0.3</f>
        <v>323.4</v>
      </c>
      <c r="C26" s="44">
        <v>60</v>
      </c>
      <c r="D26" s="31" t="s">
        <v>73</v>
      </c>
      <c r="E26" s="32">
        <v>0.3</v>
      </c>
      <c r="F26" s="33">
        <f t="shared" si="0"/>
        <v>5821.2</v>
      </c>
    </row>
    <row r="27" spans="1:6" s="29" customFormat="1" ht="19.5" customHeight="1" outlineLevel="1">
      <c r="A27" s="45" t="s">
        <v>82</v>
      </c>
      <c r="B27" s="30">
        <f>B8</f>
        <v>2650.6</v>
      </c>
      <c r="C27" s="30">
        <v>6</v>
      </c>
      <c r="D27" s="31" t="s">
        <v>7</v>
      </c>
      <c r="E27" s="65">
        <v>0.44</v>
      </c>
      <c r="F27" s="33">
        <f>B27*C27*E27</f>
        <v>6997.584</v>
      </c>
    </row>
    <row r="28" spans="1:6" s="29" customFormat="1" ht="31.5" customHeight="1" outlineLevel="1">
      <c r="A28" s="45" t="s">
        <v>83</v>
      </c>
      <c r="B28" s="30">
        <v>2650.6</v>
      </c>
      <c r="C28" s="30" t="s">
        <v>7</v>
      </c>
      <c r="D28" s="31" t="s">
        <v>7</v>
      </c>
      <c r="E28" s="65">
        <f>F28/B28/12</f>
        <v>0.14487285897532634</v>
      </c>
      <c r="F28" s="33">
        <f>SUM(F29:F30)</f>
        <v>4608</v>
      </c>
    </row>
    <row r="29" spans="1:6" s="29" customFormat="1" ht="18" customHeight="1" outlineLevel="1">
      <c r="A29" s="43" t="s">
        <v>130</v>
      </c>
      <c r="B29" s="30">
        <v>576</v>
      </c>
      <c r="C29" s="30">
        <v>12</v>
      </c>
      <c r="D29" s="31" t="s">
        <v>7</v>
      </c>
      <c r="E29" s="32">
        <v>0.25</v>
      </c>
      <c r="F29" s="33">
        <f>B29*C29*E29</f>
        <v>1728</v>
      </c>
    </row>
    <row r="30" spans="1:6" s="29" customFormat="1" ht="19.5" customHeight="1" outlineLevel="1">
      <c r="A30" s="43" t="s">
        <v>131</v>
      </c>
      <c r="B30" s="30">
        <v>576</v>
      </c>
      <c r="C30" s="30">
        <v>1</v>
      </c>
      <c r="D30" s="31" t="s">
        <v>7</v>
      </c>
      <c r="E30" s="32">
        <v>5</v>
      </c>
      <c r="F30" s="33">
        <f>B30*C30*E30</f>
        <v>2880</v>
      </c>
    </row>
    <row r="31" spans="1:6" s="29" customFormat="1" ht="30.75" customHeight="1" outlineLevel="1">
      <c r="A31" s="45" t="s">
        <v>84</v>
      </c>
      <c r="B31" s="30">
        <f>B8</f>
        <v>2650.6</v>
      </c>
      <c r="C31" s="30">
        <v>12</v>
      </c>
      <c r="D31" s="31" t="s">
        <v>7</v>
      </c>
      <c r="E31" s="65">
        <f>F31/B31/C31</f>
        <v>5.360125852008352</v>
      </c>
      <c r="F31" s="33">
        <f>SUM(F32:F51)</f>
        <v>170490.59500000003</v>
      </c>
    </row>
    <row r="32" spans="1:6" s="29" customFormat="1" ht="18" customHeight="1" outlineLevel="1">
      <c r="A32" s="46" t="s">
        <v>103</v>
      </c>
      <c r="B32" s="34">
        <v>699.4</v>
      </c>
      <c r="C32" s="30" t="s">
        <v>120</v>
      </c>
      <c r="D32" s="35" t="s">
        <v>73</v>
      </c>
      <c r="E32" s="31">
        <v>3.83</v>
      </c>
      <c r="F32" s="32">
        <v>5357.4039999999995</v>
      </c>
    </row>
    <row r="33" spans="1:6" s="29" customFormat="1" ht="15.75" customHeight="1" outlineLevel="1">
      <c r="A33" s="47" t="s">
        <v>104</v>
      </c>
      <c r="B33" s="34">
        <v>647.2</v>
      </c>
      <c r="C33" s="30" t="s">
        <v>120</v>
      </c>
      <c r="D33" s="35" t="s">
        <v>73</v>
      </c>
      <c r="E33" s="31">
        <v>3.83</v>
      </c>
      <c r="F33" s="32">
        <v>4957.552000000001</v>
      </c>
    </row>
    <row r="34" spans="1:6" s="29" customFormat="1" ht="18" customHeight="1" outlineLevel="1">
      <c r="A34" s="47" t="s">
        <v>105</v>
      </c>
      <c r="B34" s="34">
        <v>575.9</v>
      </c>
      <c r="C34" s="30" t="s">
        <v>120</v>
      </c>
      <c r="D34" s="35" t="s">
        <v>73</v>
      </c>
      <c r="E34" s="31">
        <v>3.83</v>
      </c>
      <c r="F34" s="32">
        <v>4411.394</v>
      </c>
    </row>
    <row r="35" spans="1:6" s="29" customFormat="1" ht="19.5" customHeight="1" outlineLevel="1">
      <c r="A35" s="47" t="s">
        <v>106</v>
      </c>
      <c r="B35" s="36">
        <v>35.6</v>
      </c>
      <c r="C35" s="30" t="s">
        <v>120</v>
      </c>
      <c r="D35" s="35" t="s">
        <v>73</v>
      </c>
      <c r="E35" s="31">
        <v>3.83</v>
      </c>
      <c r="F35" s="32">
        <v>272.696</v>
      </c>
    </row>
    <row r="36" spans="1:6" s="29" customFormat="1" ht="19.5" customHeight="1" outlineLevel="1">
      <c r="A36" s="47" t="s">
        <v>107</v>
      </c>
      <c r="B36" s="34">
        <v>699.4</v>
      </c>
      <c r="C36" s="30" t="s">
        <v>121</v>
      </c>
      <c r="D36" s="35" t="s">
        <v>73</v>
      </c>
      <c r="E36" s="31">
        <v>41.83</v>
      </c>
      <c r="F36" s="32">
        <v>9750.572999999999</v>
      </c>
    </row>
    <row r="37" spans="1:6" s="29" customFormat="1" ht="33" customHeight="1" outlineLevel="1">
      <c r="A37" s="46" t="s">
        <v>108</v>
      </c>
      <c r="B37" s="34">
        <v>48</v>
      </c>
      <c r="C37" s="30" t="s">
        <v>121</v>
      </c>
      <c r="D37" s="35" t="s">
        <v>73</v>
      </c>
      <c r="E37" s="31">
        <v>264.54</v>
      </c>
      <c r="F37" s="32">
        <v>12697.920000000002</v>
      </c>
    </row>
    <row r="38" spans="1:6" s="29" customFormat="1" ht="30" customHeight="1" outlineLevel="1">
      <c r="A38" s="47" t="s">
        <v>109</v>
      </c>
      <c r="B38" s="34">
        <v>35.6</v>
      </c>
      <c r="C38" s="30" t="s">
        <v>121</v>
      </c>
      <c r="D38" s="35" t="s">
        <v>73</v>
      </c>
      <c r="E38" s="31">
        <v>41.83</v>
      </c>
      <c r="F38" s="32">
        <v>2978.296</v>
      </c>
    </row>
    <row r="39" spans="1:6" s="29" customFormat="1" ht="21" customHeight="1" outlineLevel="1">
      <c r="A39" s="47" t="s">
        <v>110</v>
      </c>
      <c r="B39" s="34">
        <v>4</v>
      </c>
      <c r="C39" s="30" t="s">
        <v>121</v>
      </c>
      <c r="D39" s="35" t="s">
        <v>122</v>
      </c>
      <c r="E39" s="31">
        <v>297.92</v>
      </c>
      <c r="F39" s="32">
        <v>1191.68</v>
      </c>
    </row>
    <row r="40" spans="1:6" s="29" customFormat="1" ht="15.75" customHeight="1" outlineLevel="1">
      <c r="A40" s="47" t="s">
        <v>111</v>
      </c>
      <c r="B40" s="34">
        <v>4</v>
      </c>
      <c r="C40" s="30" t="s">
        <v>123</v>
      </c>
      <c r="D40" s="35" t="s">
        <v>122</v>
      </c>
      <c r="E40" s="31">
        <v>84.67</v>
      </c>
      <c r="F40" s="32">
        <v>338.68</v>
      </c>
    </row>
    <row r="41" spans="1:6" s="29" customFormat="1" ht="18" customHeight="1" outlineLevel="1">
      <c r="A41" s="47" t="s">
        <v>112</v>
      </c>
      <c r="B41" s="34">
        <v>2</v>
      </c>
      <c r="C41" s="30" t="s">
        <v>123</v>
      </c>
      <c r="D41" s="35" t="s">
        <v>73</v>
      </c>
      <c r="E41" s="31">
        <v>821.41</v>
      </c>
      <c r="F41" s="32">
        <v>1642.82</v>
      </c>
    </row>
    <row r="42" spans="1:6" s="29" customFormat="1" ht="19.5" customHeight="1" outlineLevel="1">
      <c r="A42" s="47" t="s">
        <v>113</v>
      </c>
      <c r="B42" s="36">
        <v>2</v>
      </c>
      <c r="C42" s="30" t="s">
        <v>123</v>
      </c>
      <c r="D42" s="35" t="s">
        <v>73</v>
      </c>
      <c r="E42" s="31">
        <v>125.72</v>
      </c>
      <c r="F42" s="32">
        <v>251.44</v>
      </c>
    </row>
    <row r="43" spans="1:6" s="29" customFormat="1" ht="33" customHeight="1" outlineLevel="1">
      <c r="A43" s="47" t="s">
        <v>114</v>
      </c>
      <c r="B43" s="34">
        <v>309.5</v>
      </c>
      <c r="C43" s="30" t="s">
        <v>123</v>
      </c>
      <c r="D43" s="35" t="s">
        <v>73</v>
      </c>
      <c r="E43" s="31">
        <v>1.59</v>
      </c>
      <c r="F43" s="32">
        <v>51178.920000000006</v>
      </c>
    </row>
    <row r="44" spans="1:6" s="29" customFormat="1" ht="19.5" customHeight="1" outlineLevel="1">
      <c r="A44" s="46" t="s">
        <v>115</v>
      </c>
      <c r="B44" s="34">
        <v>2232</v>
      </c>
      <c r="C44" s="30" t="s">
        <v>124</v>
      </c>
      <c r="D44" s="35" t="s">
        <v>73</v>
      </c>
      <c r="E44" s="31">
        <v>1.59</v>
      </c>
      <c r="F44" s="32">
        <v>7097.76</v>
      </c>
    </row>
    <row r="45" spans="1:6" s="29" customFormat="1" ht="18" customHeight="1" outlineLevel="1">
      <c r="A45" s="47" t="s">
        <v>116</v>
      </c>
      <c r="B45" s="34">
        <v>12</v>
      </c>
      <c r="C45" s="30" t="s">
        <v>123</v>
      </c>
      <c r="D45" s="35" t="s">
        <v>73</v>
      </c>
      <c r="E45" s="31">
        <v>81.42</v>
      </c>
      <c r="F45" s="32">
        <v>977.04</v>
      </c>
    </row>
    <row r="46" spans="1:6" s="29" customFormat="1" ht="18" customHeight="1" outlineLevel="1">
      <c r="A46" s="47" t="s">
        <v>117</v>
      </c>
      <c r="B46" s="34">
        <v>4</v>
      </c>
      <c r="C46" s="30" t="s">
        <v>123</v>
      </c>
      <c r="D46" s="35" t="s">
        <v>122</v>
      </c>
      <c r="E46" s="31">
        <v>235.3</v>
      </c>
      <c r="F46" s="32">
        <v>941.2</v>
      </c>
    </row>
    <row r="47" spans="1:6" s="29" customFormat="1" ht="21" customHeight="1" outlineLevel="1">
      <c r="A47" s="47" t="s">
        <v>118</v>
      </c>
      <c r="B47" s="34">
        <v>1</v>
      </c>
      <c r="C47" s="30" t="s">
        <v>123</v>
      </c>
      <c r="D47" s="35" t="s">
        <v>122</v>
      </c>
      <c r="E47" s="31">
        <v>501.57</v>
      </c>
      <c r="F47" s="32">
        <v>501.57</v>
      </c>
    </row>
    <row r="48" spans="1:6" s="29" customFormat="1" ht="22.5" customHeight="1" outlineLevel="1">
      <c r="A48" s="46" t="s">
        <v>119</v>
      </c>
      <c r="B48" s="34">
        <v>640</v>
      </c>
      <c r="C48" s="30" t="s">
        <v>125</v>
      </c>
      <c r="D48" s="35" t="s">
        <v>126</v>
      </c>
      <c r="E48" s="31">
        <v>8.6</v>
      </c>
      <c r="F48" s="32">
        <v>1376</v>
      </c>
    </row>
    <row r="49" spans="1:6" s="29" customFormat="1" ht="20.25" customHeight="1" outlineLevel="1">
      <c r="A49" s="47" t="s">
        <v>127</v>
      </c>
      <c r="B49" s="34">
        <v>20</v>
      </c>
      <c r="C49" s="30" t="s">
        <v>123</v>
      </c>
      <c r="D49" s="35" t="s">
        <v>73</v>
      </c>
      <c r="E49" s="31">
        <v>590.28</v>
      </c>
      <c r="F49" s="32">
        <v>11805.599999999999</v>
      </c>
    </row>
    <row r="50" spans="1:6" s="29" customFormat="1" ht="42.75" customHeight="1" outlineLevel="1">
      <c r="A50" s="47" t="s">
        <v>128</v>
      </c>
      <c r="B50" s="34">
        <v>12</v>
      </c>
      <c r="C50" s="30" t="s">
        <v>123</v>
      </c>
      <c r="D50" s="35" t="s">
        <v>73</v>
      </c>
      <c r="E50" s="31">
        <v>4206.35</v>
      </c>
      <c r="F50" s="32">
        <v>50476.200000000004</v>
      </c>
    </row>
    <row r="51" spans="1:6" s="29" customFormat="1" ht="34.5" customHeight="1" outlineLevel="1">
      <c r="A51" s="47" t="s">
        <v>129</v>
      </c>
      <c r="B51" s="34">
        <v>7.5</v>
      </c>
      <c r="C51" s="30" t="s">
        <v>123</v>
      </c>
      <c r="D51" s="35" t="s">
        <v>73</v>
      </c>
      <c r="E51" s="31">
        <v>304.78</v>
      </c>
      <c r="F51" s="32">
        <v>2285.85</v>
      </c>
    </row>
    <row r="52" spans="1:6" s="29" customFormat="1" ht="31.5" customHeight="1" outlineLevel="1">
      <c r="A52" s="45" t="s">
        <v>85</v>
      </c>
      <c r="B52" s="30">
        <f>B8</f>
        <v>2650.6</v>
      </c>
      <c r="C52" s="30">
        <v>12</v>
      </c>
      <c r="D52" s="31" t="s">
        <v>24</v>
      </c>
      <c r="E52" s="65">
        <v>0.06</v>
      </c>
      <c r="F52" s="33">
        <f>B52*C52*E52</f>
        <v>1908.4319999999998</v>
      </c>
    </row>
    <row r="53" spans="1:6" s="27" customFormat="1" ht="48" customHeight="1">
      <c r="A53" s="22" t="s">
        <v>86</v>
      </c>
      <c r="B53" s="23">
        <f>B8</f>
        <v>2650.6</v>
      </c>
      <c r="C53" s="23">
        <v>12</v>
      </c>
      <c r="D53" s="24" t="s">
        <v>7</v>
      </c>
      <c r="E53" s="25">
        <f>SUM(E54:E55)</f>
        <v>4.8100000000000005</v>
      </c>
      <c r="F53" s="26">
        <f>SUM(F54:F55)</f>
        <v>152992.632</v>
      </c>
    </row>
    <row r="54" spans="1:6" s="28" customFormat="1" ht="30.75" customHeight="1">
      <c r="A54" s="45" t="s">
        <v>87</v>
      </c>
      <c r="B54" s="30">
        <f>B53</f>
        <v>2650.6</v>
      </c>
      <c r="C54" s="30">
        <v>12</v>
      </c>
      <c r="D54" s="31" t="s">
        <v>7</v>
      </c>
      <c r="E54" s="32">
        <v>0.62</v>
      </c>
      <c r="F54" s="33">
        <f>B54*C54*E54</f>
        <v>19720.463999999996</v>
      </c>
    </row>
    <row r="55" spans="1:6" s="28" customFormat="1" ht="45.75" customHeight="1">
      <c r="A55" s="45" t="s">
        <v>88</v>
      </c>
      <c r="B55" s="30">
        <f>B54</f>
        <v>2650.6</v>
      </c>
      <c r="C55" s="30">
        <v>12</v>
      </c>
      <c r="D55" s="31" t="s">
        <v>7</v>
      </c>
      <c r="E55" s="32">
        <v>4.19</v>
      </c>
      <c r="F55" s="33">
        <f>B55*C55*E55</f>
        <v>133272.168</v>
      </c>
    </row>
    <row r="56" spans="1:6" s="27" customFormat="1" ht="18" customHeight="1">
      <c r="A56" s="48" t="s">
        <v>89</v>
      </c>
      <c r="B56" s="49"/>
      <c r="C56" s="49"/>
      <c r="D56" s="50"/>
      <c r="E56" s="25">
        <f>E8+E14+E53</f>
        <v>19.539460593827815</v>
      </c>
      <c r="F56" s="37">
        <f>F8+F14+F53</f>
        <v>614497.947</v>
      </c>
    </row>
    <row r="57" spans="1:6" ht="13.5">
      <c r="A57" s="38"/>
      <c r="B57" s="39"/>
      <c r="C57" s="39"/>
      <c r="D57" s="39"/>
      <c r="E57" s="39"/>
      <c r="F57" s="39"/>
    </row>
    <row r="59" spans="1:5" ht="13.5">
      <c r="A59" s="18" t="s">
        <v>90</v>
      </c>
      <c r="B59" s="40"/>
      <c r="C59" s="19" t="s">
        <v>91</v>
      </c>
      <c r="E59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2018-04-04T01:02:41Z</cp:lastPrinted>
  <dcterms:created xsi:type="dcterms:W3CDTF">2018-04-02T07:45:01Z</dcterms:created>
  <dcterms:modified xsi:type="dcterms:W3CDTF">2019-05-07T07:16:29Z</dcterms:modified>
  <cp:category/>
  <cp:version/>
  <cp:contentType/>
  <cp:contentStatus/>
</cp:coreProperties>
</file>